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ybovic\Downloads\"/>
    </mc:Choice>
  </mc:AlternateContent>
  <bookViews>
    <workbookView xWindow="0" yWindow="0" windowWidth="25815" windowHeight="11520" firstSheet="1" activeTab="1"/>
  </bookViews>
  <sheets>
    <sheet name="Colour" sheetId="2" state="hidden" r:id="rId1"/>
    <sheet name="Prepočet cenový prieskum" sheetId="3" r:id="rId2"/>
  </sheets>
  <calcPr calcId="162913"/>
  <extLst>
    <ext uri="GoogleSheetsCustomDataVersion1">
      <go:sheetsCustomData xmlns:go="http://customooxmlschemas.google.com/" r:id="rId7" roundtripDataSignature="AMtx7mgmvYOoWNeqkX82OhR5NBQF1shSSw=="/>
    </ext>
  </extLst>
</workbook>
</file>

<file path=xl/calcChain.xml><?xml version="1.0" encoding="utf-8"?>
<calcChain xmlns="http://schemas.openxmlformats.org/spreadsheetml/2006/main">
  <c r="C25" i="3" l="1"/>
  <c r="C21" i="3"/>
  <c r="E20" i="3"/>
  <c r="C20" i="3"/>
  <c r="F20" i="3" s="1"/>
  <c r="C17" i="3"/>
  <c r="F16" i="3"/>
  <c r="E16" i="3"/>
  <c r="C16" i="3"/>
  <c r="C13" i="3"/>
  <c r="E12" i="3"/>
  <c r="E25" i="3" s="1"/>
  <c r="C26" i="3" s="1"/>
  <c r="C34" i="3" s="1"/>
  <c r="C12" i="3"/>
  <c r="F12" i="3" s="1"/>
  <c r="E16" i="2"/>
  <c r="C16" i="2"/>
  <c r="C13" i="2"/>
  <c r="F12" i="2" s="1"/>
  <c r="E12" i="2"/>
  <c r="C12" i="2"/>
  <c r="C9" i="2"/>
  <c r="E8" i="2"/>
  <c r="C8" i="2"/>
  <c r="F8" i="2" s="1"/>
  <c r="C5" i="2"/>
  <c r="F4" i="2"/>
  <c r="E4" i="2"/>
  <c r="C4" i="2"/>
  <c r="F16" i="2" l="1"/>
  <c r="C17" i="2" s="1"/>
  <c r="C25" i="2" s="1"/>
  <c r="F25" i="3"/>
  <c r="G34" i="3"/>
  <c r="F34" i="3"/>
  <c r="E34" i="3"/>
  <c r="D34" i="3"/>
  <c r="D36" i="3" s="1"/>
  <c r="D35" i="3"/>
  <c r="C35" i="3" l="1"/>
  <c r="F36" i="3" s="1"/>
  <c r="G25" i="2"/>
  <c r="H25" i="2"/>
  <c r="H27" i="2" s="1"/>
  <c r="D25" i="2"/>
  <c r="H26" i="2" s="1"/>
  <c r="I25" i="2"/>
  <c r="D26" i="2"/>
  <c r="C26" i="2" l="1"/>
  <c r="G36" i="3"/>
  <c r="E35" i="3"/>
  <c r="F35" i="3"/>
  <c r="G35" i="3"/>
  <c r="E36" i="3"/>
  <c r="I26" i="2" l="1"/>
  <c r="G26" i="2"/>
  <c r="I27" i="2"/>
  <c r="G27" i="2"/>
</calcChain>
</file>

<file path=xl/sharedStrings.xml><?xml version="1.0" encoding="utf-8"?>
<sst xmlns="http://schemas.openxmlformats.org/spreadsheetml/2006/main" count="65" uniqueCount="31">
  <si>
    <t>Prehľad cenových ponúk</t>
  </si>
  <si>
    <t>Riešiteľ 1</t>
  </si>
  <si>
    <t>Cena v EUR bez DPH</t>
  </si>
  <si>
    <t>Cena v EUR s DPH</t>
  </si>
  <si>
    <t>Nie je platca DPH</t>
  </si>
  <si>
    <t>Platca DPH (IČ DPH)</t>
  </si>
  <si>
    <t>Riešiteľ 2</t>
  </si>
  <si>
    <t>Riešiteľ 3</t>
  </si>
  <si>
    <t>nie je platca DPH</t>
  </si>
  <si>
    <t xml:space="preserve"> Identifikácia potenciálneho riešiteľa s najnižšou cenovou ponukou/oprávneného riešiteľa</t>
  </si>
  <si>
    <t>P a R platca DPH</t>
  </si>
  <si>
    <t xml:space="preserve">P nie je platca a R je platca </t>
  </si>
  <si>
    <t xml:space="preserve">Návod: </t>
  </si>
  <si>
    <t>Meňte údaje iba v stlpci označenou zelenou farbou</t>
  </si>
  <si>
    <t>Zvoľte - Prijímateľ (P) je:</t>
  </si>
  <si>
    <t>Celková cena projektu podľa cenového prieskumu:</t>
  </si>
  <si>
    <t>Zvoľte - Riešiteľ (R) je:</t>
  </si>
  <si>
    <t>P je a R nie je (A zároveň) P a R nie je</t>
  </si>
  <si>
    <t>Celková cena Inovačného projektu podľa cenového prieskumu (CCIP):</t>
  </si>
  <si>
    <t>Hodnota Inovačnej poukážky v EUR (HIP):</t>
  </si>
  <si>
    <t>Výška spolufinancovania z vlastných zdrojov Prijímateľa:</t>
  </si>
  <si>
    <t>NÁVOD</t>
  </si>
  <si>
    <t>- Meňte údaje iba v stlpci označenou zelenou farbou.</t>
  </si>
  <si>
    <t xml:space="preserve">- Ak jeden z riešiteľov nepredložil cenovú ponuku, nepíšte do kolónky číslo 0, ale zadajte akúkoľvek väčšiu hodnotu, napr. 50 000. Je to z toho dôvodu, aby prepočet nevyhodnotil ako najnižšiu cenu 0€. </t>
  </si>
  <si>
    <t xml:space="preserve">- Modrou farbou sa zobrazujú výsledky, ktoré mate kontrolovať s predloženým cenovým prieskumom. </t>
  </si>
  <si>
    <t xml:space="preserve">- Videonávod: </t>
  </si>
  <si>
    <t>https://www.loom.com/share/a530a85e71bd46d8b3e8a4481dc48bed</t>
  </si>
  <si>
    <r>
      <rPr>
        <b/>
        <sz val="10"/>
        <color theme="1"/>
        <rFont val="Arial"/>
      </rPr>
      <t xml:space="preserve">Dôležité: </t>
    </r>
    <r>
      <rPr>
        <sz val="10"/>
        <color theme="1"/>
        <rFont val="Arial"/>
      </rPr>
      <t xml:space="preserve">uvedená tabuľka slúži ako pomôcka pre kontrolu správnosti výpočtov. </t>
    </r>
  </si>
  <si>
    <t>Prehľad cenových ponúk (uveďte údaje z predložených cenových ponúk)</t>
  </si>
  <si>
    <t>platca DPH</t>
  </si>
  <si>
    <t>P je a R nie je (a zároveň) P a R nie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</si>
</sst>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[$€]"/>
    <numFmt numFmtId="165" formatCode="#,##0.00[$€]"/>
  </numFmts>
  <fonts count="21"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FFFFFF"/>
      <name val="Arial"/>
    </font>
    <font>
      <b/>
      <sz val="11"/>
      <color rgb="FF000000"/>
      <name val="Calibri"/>
    </font>
    <font>
      <sz val="14"/>
      <color rgb="FF000000"/>
      <name val="Monospace"/>
    </font>
    <font>
      <sz val="10"/>
      <color theme="1"/>
      <name val="Arial"/>
    </font>
    <font>
      <b/>
      <sz val="12"/>
      <color rgb="FFFFFFFF"/>
      <name val="Monospace"/>
    </font>
    <font>
      <b/>
      <sz val="10"/>
      <color rgb="FFFFFFFF"/>
      <name val="Arial"/>
    </font>
    <font>
      <b/>
      <sz val="10"/>
      <color theme="1"/>
      <name val="Arial"/>
    </font>
    <font>
      <sz val="11"/>
      <color rgb="FF000000"/>
      <name val="Inconsolata"/>
    </font>
    <font>
      <b/>
      <sz val="11"/>
      <color theme="1"/>
      <name val="Inconsolata"/>
    </font>
    <font>
      <b/>
      <sz val="12"/>
      <color theme="1"/>
      <name val="Monospace"/>
    </font>
    <font>
      <sz val="11"/>
      <color rgb="FF434343"/>
      <name val="Arial"/>
    </font>
    <font>
      <sz val="11"/>
      <color rgb="FF008000"/>
      <name val="Inconsolata"/>
    </font>
    <font>
      <u/>
      <sz val="10"/>
      <color rgb="FF1155CC"/>
      <name val="Arial"/>
    </font>
    <font>
      <sz val="10"/>
      <color rgb="FFFFFFFF"/>
      <name val="Arial"/>
    </font>
    <font>
      <b/>
      <sz val="10"/>
      <name val="Arial"/>
    </font>
    <font>
      <sz val="11"/>
      <color rgb="FFFFFFFF"/>
      <name val="Inconsolata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4" fillId="0" borderId="1" xfId="0" applyFont="1" applyBorder="1"/>
    <xf numFmtId="0" fontId="0" fillId="2" borderId="1" xfId="0" applyFont="1" applyFill="1" applyBorder="1" applyAlignment="1"/>
    <xf numFmtId="0" fontId="7" fillId="0" borderId="0" xfId="0" applyFont="1" applyAlignment="1">
      <alignment wrapText="1"/>
    </xf>
    <xf numFmtId="0" fontId="8" fillId="0" borderId="0" xfId="0" applyFont="1"/>
    <xf numFmtId="2" fontId="10" fillId="4" borderId="0" xfId="0" applyNumberFormat="1" applyFont="1" applyFill="1"/>
    <xf numFmtId="0" fontId="11" fillId="0" borderId="0" xfId="0" applyFont="1" applyAlignment="1"/>
    <xf numFmtId="0" fontId="8" fillId="0" borderId="0" xfId="0" applyFont="1" applyAlignment="1"/>
    <xf numFmtId="2" fontId="8" fillId="0" borderId="0" xfId="0" applyNumberFormat="1" applyFont="1"/>
    <xf numFmtId="0" fontId="3" fillId="0" borderId="0" xfId="0" applyFont="1"/>
    <xf numFmtId="0" fontId="12" fillId="3" borderId="0" xfId="0" applyFont="1" applyFill="1"/>
    <xf numFmtId="0" fontId="2" fillId="0" borderId="1" xfId="0" applyFont="1" applyBorder="1" applyAlignment="1"/>
    <xf numFmtId="0" fontId="4" fillId="0" borderId="0" xfId="0" applyFont="1"/>
    <xf numFmtId="0" fontId="8" fillId="0" borderId="0" xfId="0" applyFont="1" applyAlignment="1"/>
    <xf numFmtId="0" fontId="13" fillId="3" borderId="2" xfId="0" applyFont="1" applyFill="1" applyBorder="1"/>
    <xf numFmtId="0" fontId="8" fillId="0" borderId="0" xfId="0" applyFont="1" applyAlignment="1">
      <alignment horizontal="right"/>
    </xf>
    <xf numFmtId="2" fontId="14" fillId="3" borderId="0" xfId="0" applyNumberFormat="1" applyFont="1" applyFill="1" applyAlignment="1">
      <alignment wrapText="1"/>
    </xf>
    <xf numFmtId="2" fontId="14" fillId="0" borderId="0" xfId="0" applyNumberFormat="1" applyFont="1" applyAlignment="1">
      <alignment horizontal="right"/>
    </xf>
    <xf numFmtId="0" fontId="11" fillId="0" borderId="3" xfId="0" applyFont="1" applyBorder="1" applyAlignment="1"/>
    <xf numFmtId="0" fontId="11" fillId="0" borderId="1" xfId="0" applyFont="1" applyBorder="1" applyAlignment="1"/>
    <xf numFmtId="0" fontId="11" fillId="0" borderId="4" xfId="0" applyFont="1" applyBorder="1" applyAlignment="1"/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3" borderId="0" xfId="0" applyFont="1" applyFill="1" applyAlignment="1"/>
    <xf numFmtId="0" fontId="6" fillId="0" borderId="0" xfId="0" applyFont="1" applyAlignment="1"/>
    <xf numFmtId="0" fontId="0" fillId="0" borderId="0" xfId="0" applyFont="1" applyAlignment="1"/>
    <xf numFmtId="0" fontId="8" fillId="0" borderId="0" xfId="0" applyFont="1" applyAlignment="1"/>
    <xf numFmtId="0" fontId="1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" fillId="0" borderId="1" xfId="0" applyFont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8" fillId="0" borderId="0" xfId="0" applyFont="1" applyProtection="1">
      <protection hidden="1"/>
    </xf>
    <xf numFmtId="2" fontId="9" fillId="0" borderId="0" xfId="0" applyNumberFormat="1" applyFont="1" applyAlignment="1" applyProtection="1">
      <alignment horizontal="right"/>
      <protection hidden="1"/>
    </xf>
    <xf numFmtId="0" fontId="11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2" fillId="0" borderId="1" xfId="0" applyFont="1" applyBorder="1" applyAlignment="1" applyProtection="1">
      <protection hidden="1"/>
    </xf>
    <xf numFmtId="0" fontId="8" fillId="0" borderId="0" xfId="0" applyFont="1" applyAlignment="1" applyProtection="1">
      <protection hidden="1"/>
    </xf>
    <xf numFmtId="0" fontId="0" fillId="0" borderId="0" xfId="0" applyFont="1" applyAlignme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17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2" fontId="14" fillId="3" borderId="0" xfId="0" applyNumberFormat="1" applyFont="1" applyFill="1" applyAlignment="1" applyProtection="1">
      <alignment wrapText="1"/>
      <protection hidden="1"/>
    </xf>
    <xf numFmtId="0" fontId="6" fillId="0" borderId="0" xfId="0" applyFont="1" applyAlignment="1" applyProtection="1">
      <protection hidden="1"/>
    </xf>
    <xf numFmtId="164" fontId="10" fillId="4" borderId="0" xfId="0" applyNumberFormat="1" applyFont="1" applyFill="1" applyProtection="1">
      <protection hidden="1"/>
    </xf>
    <xf numFmtId="0" fontId="18" fillId="0" borderId="0" xfId="0" applyFont="1" applyProtection="1">
      <protection hidden="1"/>
    </xf>
    <xf numFmtId="0" fontId="11" fillId="0" borderId="3" xfId="0" applyFont="1" applyBorder="1" applyAlignment="1" applyProtection="1">
      <protection hidden="1"/>
    </xf>
    <xf numFmtId="0" fontId="19" fillId="0" borderId="1" xfId="0" applyFont="1" applyBorder="1" applyAlignment="1" applyProtection="1">
      <protection hidden="1"/>
    </xf>
    <xf numFmtId="0" fontId="19" fillId="0" borderId="4" xfId="0" applyFont="1" applyBorder="1" applyAlignment="1" applyProtection="1">
      <protection hidden="1"/>
    </xf>
    <xf numFmtId="164" fontId="5" fillId="0" borderId="0" xfId="0" applyNumberFormat="1" applyFont="1" applyProtection="1">
      <protection hidden="1"/>
    </xf>
    <xf numFmtId="165" fontId="15" fillId="0" borderId="1" xfId="0" applyNumberFormat="1" applyFont="1" applyBorder="1" applyAlignment="1" applyProtection="1">
      <alignment horizontal="center"/>
      <protection hidden="1"/>
    </xf>
    <xf numFmtId="165" fontId="8" fillId="0" borderId="1" xfId="0" applyNumberFormat="1" applyFont="1" applyBorder="1" applyAlignment="1" applyProtection="1">
      <alignment horizontal="center"/>
      <protection hidden="1"/>
    </xf>
    <xf numFmtId="164" fontId="20" fillId="3" borderId="0" xfId="0" applyNumberFormat="1" applyFont="1" applyFill="1" applyProtection="1">
      <protection hidden="1"/>
    </xf>
    <xf numFmtId="165" fontId="15" fillId="3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Font="1" applyFill="1" applyBorder="1" applyAlignment="1" applyProtection="1">
      <protection locked="0" hidden="1"/>
    </xf>
  </cellXfs>
  <cellStyles count="1">
    <cellStyle name="Normálna" xfId="0" builtinId="0"/>
  </cellStyles>
  <dxfs count="8">
    <dxf>
      <font>
        <color rgb="FFFFFFFF"/>
      </font>
      <fill>
        <patternFill patternType="solid">
          <fgColor rgb="FF0000FF"/>
          <bgColor rgb="FF0000FF"/>
        </patternFill>
      </fill>
    </dxf>
    <dxf>
      <font>
        <color rgb="FFFFFFFF"/>
      </font>
      <fill>
        <patternFill patternType="solid">
          <fgColor rgb="FF0000FF"/>
          <bgColor rgb="FF0000FF"/>
        </patternFill>
      </fill>
    </dxf>
    <dxf>
      <font>
        <color rgb="FFFFFFFF"/>
      </font>
      <fill>
        <patternFill patternType="solid">
          <fgColor rgb="FF0000FF"/>
          <bgColor rgb="FF0000FF"/>
        </patternFill>
      </fill>
    </dxf>
    <dxf>
      <font>
        <color rgb="FFFFFFFF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oom.com/share/a530a85e71bd46d8b3e8a4481dc48b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3"/>
  <sheetViews>
    <sheetView workbookViewId="0"/>
  </sheetViews>
  <sheetFormatPr defaultColWidth="14.42578125" defaultRowHeight="15" customHeight="1"/>
  <cols>
    <col min="1" max="1" width="35.28515625" customWidth="1"/>
    <col min="2" max="2" width="26.28515625" customWidth="1"/>
    <col min="3" max="3" width="22.28515625" customWidth="1"/>
    <col min="4" max="6" width="14.42578125" customWidth="1"/>
    <col min="7" max="7" width="17.140625" customWidth="1"/>
    <col min="8" max="8" width="25.42578125" customWidth="1"/>
    <col min="9" max="9" width="36" customWidth="1"/>
  </cols>
  <sheetData>
    <row r="1" spans="1:6" ht="15.75" customHeight="1">
      <c r="A1" s="1" t="s">
        <v>0</v>
      </c>
    </row>
    <row r="2" spans="1:6" ht="15.75" customHeight="1"/>
    <row r="3" spans="1:6" ht="15.75" customHeight="1">
      <c r="A3" s="2" t="s">
        <v>1</v>
      </c>
      <c r="B3" s="3" t="s">
        <v>2</v>
      </c>
      <c r="C3" s="2" t="s">
        <v>3</v>
      </c>
      <c r="D3" s="15"/>
      <c r="E3" s="16"/>
    </row>
    <row r="4" spans="1:6" ht="15.75" customHeight="1">
      <c r="A4" s="4" t="s">
        <v>4</v>
      </c>
      <c r="B4" s="5">
        <v>18000</v>
      </c>
      <c r="C4" s="4">
        <f>B4</f>
        <v>18000</v>
      </c>
      <c r="D4" s="17"/>
      <c r="E4" s="18">
        <f t="shared" ref="E4:F4" si="0">IF(OR(B4&gt;0),B4,B5)</f>
        <v>18000</v>
      </c>
      <c r="F4" s="18">
        <f t="shared" si="0"/>
        <v>18000</v>
      </c>
    </row>
    <row r="5" spans="1:6" ht="15.75" customHeight="1">
      <c r="A5" s="4" t="s">
        <v>5</v>
      </c>
      <c r="B5" s="5">
        <v>0</v>
      </c>
      <c r="C5" s="4">
        <f>B5*1.2</f>
        <v>0</v>
      </c>
      <c r="D5" s="1"/>
      <c r="E5" s="16"/>
    </row>
    <row r="6" spans="1:6" ht="15.75" customHeight="1">
      <c r="D6" s="1"/>
      <c r="E6" s="16"/>
    </row>
    <row r="7" spans="1:6" ht="15.75" customHeight="1">
      <c r="A7" s="2" t="s">
        <v>6</v>
      </c>
      <c r="B7" s="3" t="s">
        <v>2</v>
      </c>
      <c r="C7" s="2" t="s">
        <v>3</v>
      </c>
      <c r="D7" s="1"/>
      <c r="E7" s="16"/>
    </row>
    <row r="8" spans="1:6" ht="15.75" customHeight="1">
      <c r="A8" s="4" t="s">
        <v>4</v>
      </c>
      <c r="B8" s="5"/>
      <c r="C8" s="4">
        <f>B8</f>
        <v>0</v>
      </c>
      <c r="D8" s="17"/>
      <c r="E8" s="18">
        <f t="shared" ref="E8:F8" si="1">IF(OR(B8&gt;0),B8,B9)</f>
        <v>16000</v>
      </c>
      <c r="F8" s="18">
        <f t="shared" si="1"/>
        <v>19200</v>
      </c>
    </row>
    <row r="9" spans="1:6" ht="15.75" customHeight="1">
      <c r="A9" s="4" t="s">
        <v>5</v>
      </c>
      <c r="B9" s="5">
        <v>16000</v>
      </c>
      <c r="C9" s="4">
        <f>B9*1.2</f>
        <v>19200</v>
      </c>
      <c r="D9" s="1"/>
      <c r="E9" s="16"/>
    </row>
    <row r="10" spans="1:6" ht="15.75" customHeight="1">
      <c r="D10" s="1"/>
      <c r="E10" s="16"/>
    </row>
    <row r="11" spans="1:6" ht="15.75" customHeight="1">
      <c r="A11" s="2" t="s">
        <v>7</v>
      </c>
      <c r="B11" s="3" t="s">
        <v>2</v>
      </c>
      <c r="C11" s="2" t="s">
        <v>3</v>
      </c>
      <c r="D11" s="1"/>
      <c r="E11" s="16"/>
    </row>
    <row r="12" spans="1:6" ht="15.75" customHeight="1">
      <c r="A12" s="4" t="s">
        <v>4</v>
      </c>
      <c r="B12" s="5">
        <v>0</v>
      </c>
      <c r="C12" s="4">
        <f>B12</f>
        <v>0</v>
      </c>
      <c r="D12" s="17"/>
      <c r="E12" s="18">
        <f t="shared" ref="E12:F12" si="2">IF(OR(B12&gt;0),B12,B13)</f>
        <v>15800</v>
      </c>
      <c r="F12" s="18">
        <f t="shared" si="2"/>
        <v>18960</v>
      </c>
    </row>
    <row r="13" spans="1:6" ht="15.75" customHeight="1">
      <c r="A13" s="4" t="s">
        <v>5</v>
      </c>
      <c r="B13" s="5">
        <v>15800</v>
      </c>
      <c r="C13" s="4">
        <f>B13*1.2</f>
        <v>18960</v>
      </c>
      <c r="D13" s="15"/>
      <c r="E13" s="16"/>
    </row>
    <row r="14" spans="1:6" ht="15.75" customHeight="1">
      <c r="E14" s="16"/>
    </row>
    <row r="15" spans="1:6" ht="15.75" customHeight="1">
      <c r="A15" s="14" t="s">
        <v>14</v>
      </c>
      <c r="B15" s="5" t="s">
        <v>8</v>
      </c>
      <c r="E15" s="16"/>
    </row>
    <row r="16" spans="1:6" ht="15.75" customHeight="1">
      <c r="B16" s="6"/>
      <c r="C16" s="7">
        <f>IF(B15="nie je platca DPH",E14,F14)</f>
        <v>0</v>
      </c>
      <c r="D16" s="19"/>
      <c r="E16" s="20">
        <f t="shared" ref="E16:F16" si="3">SMALL(E4:E12,1)</f>
        <v>15800</v>
      </c>
      <c r="F16" s="20">
        <f t="shared" si="3"/>
        <v>18000</v>
      </c>
    </row>
    <row r="17" spans="1:9" ht="15.75" customHeight="1">
      <c r="A17" s="29" t="s">
        <v>15</v>
      </c>
      <c r="B17" s="30"/>
      <c r="C17" s="8">
        <f>IF(B15="nie je platca DPH",F16,E16)</f>
        <v>18000</v>
      </c>
    </row>
    <row r="18" spans="1:9" ht="15.75" customHeight="1"/>
    <row r="19" spans="1:9" ht="15.75" customHeight="1"/>
    <row r="20" spans="1:9" ht="15.75" customHeight="1">
      <c r="A20" s="9" t="s">
        <v>9</v>
      </c>
    </row>
    <row r="21" spans="1:9" ht="15.75" customHeight="1">
      <c r="A21" s="9"/>
    </row>
    <row r="22" spans="1:9" ht="15.75" customHeight="1">
      <c r="A22" s="14" t="s">
        <v>16</v>
      </c>
      <c r="B22" s="5" t="s">
        <v>8</v>
      </c>
    </row>
    <row r="23" spans="1:9" ht="15.75" customHeight="1">
      <c r="A23" s="9"/>
    </row>
    <row r="24" spans="1:9" ht="15.75" customHeight="1">
      <c r="G24" s="21" t="s">
        <v>10</v>
      </c>
      <c r="H24" s="22" t="s">
        <v>11</v>
      </c>
      <c r="I24" s="23" t="s">
        <v>17</v>
      </c>
    </row>
    <row r="25" spans="1:9" ht="15.75" customHeight="1">
      <c r="A25" s="31" t="s">
        <v>18</v>
      </c>
      <c r="B25" s="30"/>
      <c r="C25" s="11">
        <f>C17</f>
        <v>18000</v>
      </c>
      <c r="D25" s="12">
        <f>C25/1.2</f>
        <v>15000</v>
      </c>
      <c r="G25" s="24">
        <f t="shared" ref="G25:G26" si="4">C25</f>
        <v>18000</v>
      </c>
      <c r="H25" s="24">
        <f>C25</f>
        <v>18000</v>
      </c>
      <c r="I25" s="24">
        <f t="shared" ref="I25:I26" si="5">C25</f>
        <v>18000</v>
      </c>
    </row>
    <row r="26" spans="1:9" ht="15.75" customHeight="1">
      <c r="A26" s="31" t="s">
        <v>19</v>
      </c>
      <c r="B26" s="30"/>
      <c r="C26" s="7">
        <f>IF(D26&lt;15001,D26,15000)</f>
        <v>15000</v>
      </c>
      <c r="D26" s="13">
        <f>C25*0.85</f>
        <v>15300</v>
      </c>
      <c r="G26" s="25">
        <f t="shared" si="4"/>
        <v>15000</v>
      </c>
      <c r="H26" s="26">
        <f>1.2*D25*0.85</f>
        <v>15300</v>
      </c>
      <c r="I26" s="25">
        <f t="shared" si="5"/>
        <v>15000</v>
      </c>
    </row>
    <row r="27" spans="1:9" ht="15.75" customHeight="1">
      <c r="A27" s="31" t="s">
        <v>20</v>
      </c>
      <c r="B27" s="30"/>
      <c r="D27" s="13"/>
      <c r="G27" s="27">
        <f>(D26-C26)+(0.15*C25)+(0.2*C25)</f>
        <v>6600</v>
      </c>
      <c r="H27" s="27">
        <f>H25*0.15</f>
        <v>2700</v>
      </c>
      <c r="I27" s="25">
        <f>(D26-C26)+(0.15*C25)</f>
        <v>3000</v>
      </c>
    </row>
    <row r="28" spans="1:9" ht="15.75" customHeight="1"/>
    <row r="29" spans="1:9" ht="15.75" customHeight="1"/>
    <row r="30" spans="1:9" ht="15.75" customHeight="1">
      <c r="H30" s="28"/>
    </row>
    <row r="31" spans="1:9" ht="15.75" customHeight="1"/>
    <row r="32" spans="1:9" ht="15.75" customHeight="1"/>
    <row r="33" spans="1:1" ht="15.75" customHeight="1"/>
    <row r="34" spans="1:1" ht="15.75" customHeight="1"/>
    <row r="35" spans="1:1" ht="15.75" customHeight="1"/>
    <row r="36" spans="1:1" ht="15.75" customHeight="1"/>
    <row r="37" spans="1:1" ht="15.75" customHeight="1">
      <c r="A37" s="10" t="s">
        <v>12</v>
      </c>
    </row>
    <row r="38" spans="1:1" ht="15.75" customHeight="1">
      <c r="A38" s="10" t="s">
        <v>13</v>
      </c>
    </row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4">
    <mergeCell ref="A17:B17"/>
    <mergeCell ref="A25:B25"/>
    <mergeCell ref="A26:B26"/>
    <mergeCell ref="A27:B27"/>
  </mergeCells>
  <conditionalFormatting sqref="G24">
    <cfRule type="expression" dxfId="7" priority="1">
      <formula>AND(B22="platca DPH",B15="platca DPH")</formula>
    </cfRule>
  </conditionalFormatting>
  <conditionalFormatting sqref="H24">
    <cfRule type="expression" dxfId="6" priority="2">
      <formula>AND(B15="nie je platca DPH",B22="platca DPH")</formula>
    </cfRule>
  </conditionalFormatting>
  <conditionalFormatting sqref="I24">
    <cfRule type="expression" dxfId="5" priority="3">
      <formula>AND(B15="platca DPH",B22="nie je platca DPH")</formula>
    </cfRule>
  </conditionalFormatting>
  <conditionalFormatting sqref="I24">
    <cfRule type="expression" dxfId="4" priority="4">
      <formula>AND(B15="nie je platca DPH",B22="nie je platca DPH")</formula>
    </cfRule>
  </conditionalFormatting>
  <dataValidations count="1">
    <dataValidation type="list" allowBlank="1" showErrorMessage="1" sqref="B15 B22">
      <formula1>"platca DPH,nie je platca DPH"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12"/>
  <sheetViews>
    <sheetView tabSelected="1" topLeftCell="A10" workbookViewId="0">
      <selection activeCell="F42" sqref="F42"/>
    </sheetView>
  </sheetViews>
  <sheetFormatPr defaultColWidth="14.42578125" defaultRowHeight="15" customHeight="1"/>
  <cols>
    <col min="1" max="1" width="35.28515625" style="33" customWidth="1"/>
    <col min="2" max="2" width="26.28515625" style="33" customWidth="1"/>
    <col min="3" max="3" width="22.28515625" style="33" customWidth="1"/>
    <col min="4" max="4" width="6.42578125" style="33" customWidth="1"/>
    <col min="5" max="5" width="18.140625" style="33" customWidth="1"/>
    <col min="6" max="6" width="25.7109375" style="33" customWidth="1"/>
    <col min="7" max="7" width="35.140625" style="33" customWidth="1"/>
    <col min="8" max="16384" width="14.42578125" style="33"/>
  </cols>
  <sheetData>
    <row r="1" spans="1:7" ht="15.75" customHeight="1">
      <c r="A1" s="43" t="s">
        <v>21</v>
      </c>
    </row>
    <row r="2" spans="1:7" ht="15.75" customHeight="1">
      <c r="A2" s="47" t="s">
        <v>22</v>
      </c>
      <c r="B2" s="48"/>
      <c r="C2" s="48"/>
    </row>
    <row r="3" spans="1:7" ht="15.75" customHeight="1">
      <c r="A3" s="49" t="s">
        <v>23</v>
      </c>
      <c r="B3" s="48"/>
      <c r="C3" s="48"/>
    </row>
    <row r="4" spans="1:7" ht="15.75" customHeight="1">
      <c r="A4" s="44" t="s">
        <v>24</v>
      </c>
    </row>
    <row r="5" spans="1:7" ht="15.75" customHeight="1">
      <c r="A5" s="44" t="s">
        <v>25</v>
      </c>
      <c r="B5" s="50" t="s">
        <v>26</v>
      </c>
      <c r="C5" s="48"/>
      <c r="D5" s="48"/>
    </row>
    <row r="6" spans="1:7" ht="15.75" customHeight="1">
      <c r="A6" s="32"/>
    </row>
    <row r="7" spans="1:7" ht="15.75" customHeight="1">
      <c r="A7" s="51" t="s">
        <v>27</v>
      </c>
    </row>
    <row r="8" spans="1:7" ht="15.75" customHeight="1">
      <c r="A8" s="32"/>
      <c r="E8" s="39"/>
      <c r="F8" s="39"/>
      <c r="G8" s="39"/>
    </row>
    <row r="9" spans="1:7" ht="15.75" customHeight="1">
      <c r="A9" s="51" t="s">
        <v>28</v>
      </c>
      <c r="E9" s="39"/>
      <c r="F9" s="39"/>
      <c r="G9" s="39"/>
    </row>
    <row r="10" spans="1:7" ht="15.75" customHeight="1">
      <c r="E10" s="39"/>
      <c r="F10" s="39"/>
      <c r="G10" s="39"/>
    </row>
    <row r="11" spans="1:7" ht="15.75" customHeight="1">
      <c r="A11" s="34" t="s">
        <v>1</v>
      </c>
      <c r="B11" s="35" t="s">
        <v>2</v>
      </c>
      <c r="C11" s="34" t="s">
        <v>3</v>
      </c>
      <c r="D11" s="52"/>
      <c r="E11" s="38"/>
      <c r="F11" s="39"/>
      <c r="G11" s="39"/>
    </row>
    <row r="12" spans="1:7" ht="15.75" customHeight="1">
      <c r="A12" s="36" t="s">
        <v>4</v>
      </c>
      <c r="B12" s="65"/>
      <c r="C12" s="36">
        <f>B12</f>
        <v>0</v>
      </c>
      <c r="D12" s="52"/>
      <c r="E12" s="37">
        <f t="shared" ref="E12:F12" si="0">IF(OR(B12&gt;0),B12,B13)</f>
        <v>0</v>
      </c>
      <c r="F12" s="37">
        <f t="shared" si="0"/>
        <v>0</v>
      </c>
      <c r="G12" s="39"/>
    </row>
    <row r="13" spans="1:7" ht="15.75" customHeight="1">
      <c r="A13" s="36" t="s">
        <v>5</v>
      </c>
      <c r="B13" s="65">
        <v>0</v>
      </c>
      <c r="C13" s="36">
        <f>B13*1.2</f>
        <v>0</v>
      </c>
      <c r="D13" s="52"/>
      <c r="E13" s="38"/>
      <c r="F13" s="39"/>
      <c r="G13" s="39"/>
    </row>
    <row r="14" spans="1:7" ht="15.75" customHeight="1">
      <c r="D14" s="32"/>
      <c r="E14" s="38"/>
      <c r="F14" s="39"/>
      <c r="G14" s="39"/>
    </row>
    <row r="15" spans="1:7" ht="15.75" customHeight="1">
      <c r="A15" s="34" t="s">
        <v>6</v>
      </c>
      <c r="B15" s="35" t="s">
        <v>2</v>
      </c>
      <c r="C15" s="34" t="s">
        <v>3</v>
      </c>
      <c r="D15" s="32"/>
      <c r="E15" s="38"/>
      <c r="F15" s="39"/>
      <c r="G15" s="39"/>
    </row>
    <row r="16" spans="1:7" ht="15.75" customHeight="1">
      <c r="A16" s="36" t="s">
        <v>4</v>
      </c>
      <c r="B16" s="65"/>
      <c r="C16" s="36">
        <f>B16</f>
        <v>0</v>
      </c>
      <c r="D16" s="32"/>
      <c r="E16" s="37">
        <f t="shared" ref="E16:F16" si="1">IF(OR(B16&gt;0),B16,B17)</f>
        <v>0</v>
      </c>
      <c r="F16" s="37">
        <f t="shared" si="1"/>
        <v>0</v>
      </c>
      <c r="G16" s="39"/>
    </row>
    <row r="17" spans="1:7" ht="15.75" customHeight="1">
      <c r="A17" s="36" t="s">
        <v>5</v>
      </c>
      <c r="B17" s="65">
        <v>0</v>
      </c>
      <c r="C17" s="36">
        <f>B17*1.2</f>
        <v>0</v>
      </c>
      <c r="D17" s="32"/>
      <c r="E17" s="38"/>
      <c r="F17" s="39"/>
      <c r="G17" s="39"/>
    </row>
    <row r="18" spans="1:7" ht="15.75" customHeight="1">
      <c r="D18" s="32"/>
      <c r="E18" s="38"/>
      <c r="F18" s="39"/>
      <c r="G18" s="39"/>
    </row>
    <row r="19" spans="1:7" ht="15.75" customHeight="1">
      <c r="A19" s="34" t="s">
        <v>7</v>
      </c>
      <c r="B19" s="35" t="s">
        <v>2</v>
      </c>
      <c r="C19" s="34" t="s">
        <v>3</v>
      </c>
      <c r="D19" s="32"/>
      <c r="E19" s="38"/>
      <c r="F19" s="39"/>
      <c r="G19" s="39"/>
    </row>
    <row r="20" spans="1:7" ht="15.75" customHeight="1">
      <c r="A20" s="36" t="s">
        <v>4</v>
      </c>
      <c r="B20" s="65"/>
      <c r="C20" s="36">
        <f>B20</f>
        <v>0</v>
      </c>
      <c r="D20" s="32"/>
      <c r="E20" s="37">
        <f t="shared" ref="E20:F20" si="2">IF(OR(B20&gt;0),B20,B21)</f>
        <v>0</v>
      </c>
      <c r="F20" s="37">
        <f t="shared" si="2"/>
        <v>0</v>
      </c>
      <c r="G20" s="39"/>
    </row>
    <row r="21" spans="1:7" ht="15.75" customHeight="1">
      <c r="A21" s="36" t="s">
        <v>5</v>
      </c>
      <c r="B21" s="65">
        <v>0</v>
      </c>
      <c r="C21" s="36">
        <f>B21*1.2</f>
        <v>0</v>
      </c>
      <c r="D21" s="32"/>
      <c r="E21" s="38"/>
      <c r="F21" s="39"/>
      <c r="G21" s="39"/>
    </row>
    <row r="22" spans="1:7" ht="15.75" customHeight="1">
      <c r="E22" s="38"/>
      <c r="F22" s="39"/>
      <c r="G22" s="39"/>
    </row>
    <row r="23" spans="1:7" ht="15.75" customHeight="1">
      <c r="E23" s="38"/>
      <c r="F23" s="39"/>
      <c r="G23" s="39"/>
    </row>
    <row r="24" spans="1:7" ht="15.75" customHeight="1">
      <c r="A24" s="46" t="s">
        <v>14</v>
      </c>
      <c r="B24" s="65" t="s">
        <v>29</v>
      </c>
      <c r="E24" s="38"/>
      <c r="F24" s="39"/>
      <c r="G24" s="39"/>
    </row>
    <row r="25" spans="1:7" ht="15.75" customHeight="1">
      <c r="B25" s="40"/>
      <c r="C25" s="41">
        <f>IF(B24="nie je platca DPH",E22,F22)</f>
        <v>0</v>
      </c>
      <c r="D25" s="53"/>
      <c r="E25" s="42">
        <f t="shared" ref="E25:F25" si="3">SMALL(E12:E20,1)</f>
        <v>0</v>
      </c>
      <c r="F25" s="42">
        <f t="shared" si="3"/>
        <v>0</v>
      </c>
      <c r="G25" s="39"/>
    </row>
    <row r="26" spans="1:7" ht="15.75" customHeight="1">
      <c r="A26" s="54" t="s">
        <v>15</v>
      </c>
      <c r="B26" s="48"/>
      <c r="C26" s="55">
        <f>IF(B24="nie je platca DPH",F25,E25)</f>
        <v>0</v>
      </c>
      <c r="E26" s="39"/>
      <c r="F26" s="39"/>
      <c r="G26" s="39"/>
    </row>
    <row r="27" spans="1:7" ht="15.75" customHeight="1">
      <c r="E27" s="39"/>
      <c r="F27" s="39"/>
      <c r="G27" s="39"/>
    </row>
    <row r="28" spans="1:7" ht="15.75" customHeight="1">
      <c r="E28" s="39"/>
      <c r="F28" s="39"/>
      <c r="G28" s="39"/>
    </row>
    <row r="29" spans="1:7" ht="15.75" customHeight="1">
      <c r="A29" s="43" t="s">
        <v>9</v>
      </c>
    </row>
    <row r="30" spans="1:7" ht="15.75" customHeight="1">
      <c r="A30" s="43"/>
    </row>
    <row r="31" spans="1:7" ht="15.75" customHeight="1">
      <c r="A31" s="46" t="s">
        <v>16</v>
      </c>
      <c r="B31" s="65" t="s">
        <v>29</v>
      </c>
    </row>
    <row r="32" spans="1:7" ht="15.75" customHeight="1">
      <c r="A32" s="43"/>
      <c r="C32" s="45"/>
      <c r="D32" s="45"/>
    </row>
    <row r="33" spans="1:7" ht="15.75" customHeight="1">
      <c r="C33" s="56"/>
      <c r="D33" s="56"/>
      <c r="E33" s="57" t="s">
        <v>10</v>
      </c>
      <c r="F33" s="58" t="s">
        <v>11</v>
      </c>
      <c r="G33" s="59" t="s">
        <v>30</v>
      </c>
    </row>
    <row r="34" spans="1:7" ht="15.75" customHeight="1">
      <c r="A34" s="47" t="s">
        <v>18</v>
      </c>
      <c r="B34" s="48"/>
      <c r="C34" s="60">
        <f>C26</f>
        <v>0</v>
      </c>
      <c r="D34" s="60">
        <f>C34/1.2</f>
        <v>0</v>
      </c>
      <c r="E34" s="61">
        <f t="shared" ref="E34:E35" si="4">C34</f>
        <v>0</v>
      </c>
      <c r="F34" s="62">
        <f>C34</f>
        <v>0</v>
      </c>
      <c r="G34" s="61">
        <f t="shared" ref="G34:G35" si="5">C34</f>
        <v>0</v>
      </c>
    </row>
    <row r="35" spans="1:7" ht="15.75" customHeight="1">
      <c r="A35" s="47" t="s">
        <v>19</v>
      </c>
      <c r="B35" s="48"/>
      <c r="C35" s="60">
        <f>IF(D35&lt;15001,D35,15000)</f>
        <v>0</v>
      </c>
      <c r="D35" s="63">
        <f>C34*0.85</f>
        <v>0</v>
      </c>
      <c r="E35" s="61">
        <f t="shared" si="4"/>
        <v>0</v>
      </c>
      <c r="F35" s="62">
        <f>MIN(C35,D36)</f>
        <v>0</v>
      </c>
      <c r="G35" s="61">
        <f t="shared" si="5"/>
        <v>0</v>
      </c>
    </row>
    <row r="36" spans="1:7" ht="15.75" customHeight="1">
      <c r="A36" s="47" t="s">
        <v>20</v>
      </c>
      <c r="B36" s="48"/>
      <c r="C36" s="56"/>
      <c r="D36" s="63">
        <f>1.2*D34*0.85</f>
        <v>0</v>
      </c>
      <c r="E36" s="64">
        <f>(D35-C35)+(0.15*C34)+(0.2*C34)</f>
        <v>0</v>
      </c>
      <c r="F36" s="62">
        <f>(D35-C35)+(0.15*C34)</f>
        <v>0</v>
      </c>
      <c r="G36" s="64">
        <f>(D35-C35)+(0.15*C34)</f>
        <v>0</v>
      </c>
    </row>
    <row r="37" spans="1:7" ht="15.75" customHeight="1"/>
    <row r="38" spans="1:7" ht="15.75" customHeight="1"/>
    <row r="39" spans="1:7" ht="15.75" customHeight="1"/>
    <row r="40" spans="1:7" ht="15.75" customHeight="1">
      <c r="A40" s="43"/>
    </row>
    <row r="41" spans="1:7" ht="15.75" customHeight="1">
      <c r="A41" s="48"/>
      <c r="B41" s="48"/>
      <c r="C41" s="48"/>
    </row>
    <row r="42" spans="1:7" ht="15.75" customHeight="1">
      <c r="A42" s="49"/>
      <c r="B42" s="48"/>
      <c r="C42" s="48"/>
    </row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sheetProtection algorithmName="SHA-512" hashValue="wfbNoy6OZXdxfJUQKvl1JXXejlRb2o0Mjii+98cx29yu9d2IqHJ/P9PGC8CXMtiaKKSZ3Kn36ibNz14l9V2Rnw==" saltValue="nSrAXGa1RuuGKpyrFRoNuA==" spinCount="100000" sheet="1" objects="1" scenarios="1"/>
  <mergeCells count="9">
    <mergeCell ref="A41:C41"/>
    <mergeCell ref="A42:C42"/>
    <mergeCell ref="A2:C2"/>
    <mergeCell ref="A3:C3"/>
    <mergeCell ref="B5:D5"/>
    <mergeCell ref="A26:B26"/>
    <mergeCell ref="A34:B34"/>
    <mergeCell ref="A35:B35"/>
    <mergeCell ref="A36:B36"/>
  </mergeCells>
  <conditionalFormatting sqref="E33">
    <cfRule type="expression" dxfId="3" priority="1">
      <formula>AND(B31="platca DPH",B24="platca DPH")</formula>
    </cfRule>
  </conditionalFormatting>
  <conditionalFormatting sqref="F33">
    <cfRule type="expression" dxfId="2" priority="2">
      <formula>AND(B24="nie je platca DPH",B31="platca DPH")</formula>
    </cfRule>
  </conditionalFormatting>
  <conditionalFormatting sqref="G33">
    <cfRule type="expression" dxfId="1" priority="3">
      <formula>AND(B24="platca DPH",B31="nie je platca DPH")</formula>
    </cfRule>
  </conditionalFormatting>
  <conditionalFormatting sqref="G33">
    <cfRule type="expression" dxfId="0" priority="4">
      <formula>AND(B24="nie je platca DPH",B31="nie je platca DPH")</formula>
    </cfRule>
  </conditionalFormatting>
  <dataValidations count="1">
    <dataValidation type="list" allowBlank="1" showErrorMessage="1" sqref="B24 B31">
      <formula1>"platca DPH,nie je platca DPH"</formula1>
    </dataValidation>
  </dataValidations>
  <hyperlinks>
    <hyperlink ref="B5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Colour</vt:lpstr>
      <vt:lpstr>Prepočet cenový prieskum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Rybovic Andrej</cp:lastModifiedBy>
  <dcterms:modified xsi:type="dcterms:W3CDTF">2021-07-28T10:48:44Z</dcterms:modified>
</cp:coreProperties>
</file>